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795" activeTab="0"/>
  </bookViews>
  <sheets>
    <sheet name="Income Statement" sheetId="1" r:id="rId1"/>
    <sheet name="Bal Sheet" sheetId="2" r:id="rId2"/>
    <sheet name="Cashflow" sheetId="3" r:id="rId3"/>
    <sheet name="Equity" sheetId="4" r:id="rId4"/>
  </sheets>
  <definedNames>
    <definedName name="_xlnm.Print_Area" localSheetId="1">'Bal Sheet'!$A$1:$K$60</definedName>
    <definedName name="_xlnm.Print_Area" localSheetId="2">'Cashflow'!$A$1:$P$62</definedName>
    <definedName name="_xlnm.Print_Area" localSheetId="3">'Equity'!$A$1:$N$54</definedName>
    <definedName name="_xlnm.Print_Area" localSheetId="0">'Income Statement'!$A$1:$K$50</definedName>
  </definedNames>
  <calcPr fullCalcOnLoad="1"/>
</workbook>
</file>

<file path=xl/sharedStrings.xml><?xml version="1.0" encoding="utf-8"?>
<sst xmlns="http://schemas.openxmlformats.org/spreadsheetml/2006/main" count="150" uniqueCount="117">
  <si>
    <t>Taxation</t>
  </si>
  <si>
    <t>Cash and cash equivalents</t>
  </si>
  <si>
    <t>Inventories</t>
  </si>
  <si>
    <t>Property, plant and equipment</t>
  </si>
  <si>
    <t>Profit before taxation</t>
  </si>
  <si>
    <t>Tax expense</t>
  </si>
  <si>
    <t>RM'000</t>
  </si>
  <si>
    <t>Exchange</t>
  </si>
  <si>
    <t>Difference</t>
  </si>
  <si>
    <t>Deferred tax assets</t>
  </si>
  <si>
    <t>Income tax paid</t>
  </si>
  <si>
    <t>Share capital</t>
  </si>
  <si>
    <t>Interest received</t>
  </si>
  <si>
    <t>AMWAY (MALAYSIA) HOLDINGS BERHAD</t>
  </si>
  <si>
    <t>(Company no. : 340354 U)</t>
  </si>
  <si>
    <t>As at end of</t>
  </si>
  <si>
    <t>preceding financial</t>
  </si>
  <si>
    <t>(Audited)</t>
  </si>
  <si>
    <t>Reserves</t>
  </si>
  <si>
    <t>Current</t>
  </si>
  <si>
    <t>year</t>
  </si>
  <si>
    <t>Revenue - Sales of goods</t>
  </si>
  <si>
    <t>Cost of goods sold</t>
  </si>
  <si>
    <t>Gross profit</t>
  </si>
  <si>
    <t>Distribution costs</t>
  </si>
  <si>
    <t>Selling and administration expenses</t>
  </si>
  <si>
    <t>Other operating income</t>
  </si>
  <si>
    <t>Other operating expenses</t>
  </si>
  <si>
    <t>Operating profit</t>
  </si>
  <si>
    <t>Interest income</t>
  </si>
  <si>
    <t>-</t>
  </si>
  <si>
    <t>Current year</t>
  </si>
  <si>
    <t>Deferred taxation</t>
  </si>
  <si>
    <t>Earnings per ordinary share (sen)</t>
  </si>
  <si>
    <t>Cash flows from operating activities</t>
  </si>
  <si>
    <t>Adjustments for:</t>
  </si>
  <si>
    <t>Property, plant and equipment written off</t>
  </si>
  <si>
    <t>Cash generated from operations</t>
  </si>
  <si>
    <t>Cash flows from investing activities</t>
  </si>
  <si>
    <t>Cash flows from financing activities</t>
  </si>
  <si>
    <t>Dividend paid to shareholders of the Company</t>
  </si>
  <si>
    <t>Net cash used from financing activities</t>
  </si>
  <si>
    <t>Share</t>
  </si>
  <si>
    <t>Capital</t>
  </si>
  <si>
    <t>Unappropriated</t>
  </si>
  <si>
    <t>Total</t>
  </si>
  <si>
    <t>Premium</t>
  </si>
  <si>
    <t>Redemption</t>
  </si>
  <si>
    <t>Profits</t>
  </si>
  <si>
    <t>Reserve</t>
  </si>
  <si>
    <t>Account</t>
  </si>
  <si>
    <t>Net profit for the period</t>
  </si>
  <si>
    <t>current period</t>
  </si>
  <si>
    <t>CONDENSED CONSOLIDATED STATEMENTS OF CHANGES IN EQUITY</t>
  </si>
  <si>
    <t>CONDENSED CONSOLIDATED CASH FLOW STATEMENTS</t>
  </si>
  <si>
    <t>CONDENSED CONSOLIDATED BALANCE SHEETS</t>
  </si>
  <si>
    <t>CONDENSED CONSOLIDATED INCOME STATEMENTS</t>
  </si>
  <si>
    <t>(Unaudited)</t>
  </si>
  <si>
    <t>31 December 2004</t>
  </si>
  <si>
    <t>Individual Quarter</t>
  </si>
  <si>
    <t>quarter</t>
  </si>
  <si>
    <t>Cumulative Quarter</t>
  </si>
  <si>
    <t>to date</t>
  </si>
  <si>
    <t>Net Assets per share (RM)</t>
  </si>
  <si>
    <t>Assets</t>
  </si>
  <si>
    <t>Prepaid lease payment</t>
  </si>
  <si>
    <t>Total non-current assets</t>
  </si>
  <si>
    <t>Prepaid lease payments</t>
  </si>
  <si>
    <t>Receivables, deposits and prepayments</t>
  </si>
  <si>
    <t>Total current assets</t>
  </si>
  <si>
    <t>Total assets</t>
  </si>
  <si>
    <t>Equity</t>
  </si>
  <si>
    <t>Retained earnings</t>
  </si>
  <si>
    <t>shareholders of the Company</t>
  </si>
  <si>
    <t xml:space="preserve">Total equity attributable to </t>
  </si>
  <si>
    <t>Liabilities</t>
  </si>
  <si>
    <t>Payables and accruals</t>
  </si>
  <si>
    <t>Total equity and liabilities attributable</t>
  </si>
  <si>
    <t>to the shareholders of the Company</t>
  </si>
  <si>
    <t>&lt;-------------------   Non-distributable   ------------------&gt;</t>
  </si>
  <si>
    <t>Distributable</t>
  </si>
  <si>
    <t>&lt;------------------------  Attributable to shareholders of the Company  ----------------------- &gt;</t>
  </si>
  <si>
    <t>Foreign exchange</t>
  </si>
  <si>
    <t>translation differences</t>
  </si>
  <si>
    <t>Total recognised income and</t>
  </si>
  <si>
    <t>expense for the period</t>
  </si>
  <si>
    <t>Dividends to shareholders</t>
  </si>
  <si>
    <t>31 December 2006</t>
  </si>
  <si>
    <t>Depreciation of property, plant and equipment</t>
  </si>
  <si>
    <t>Unrealised foreign exchange loss</t>
  </si>
  <si>
    <t>Operating profit before changes in working capital</t>
  </si>
  <si>
    <t>Change in receivables, deposits and prepayments</t>
  </si>
  <si>
    <t>Change in inventories</t>
  </si>
  <si>
    <t>Acquisition of property, plant and equipment</t>
  </si>
  <si>
    <t>Payments made on behalf (of)/by related companies</t>
  </si>
  <si>
    <t>period</t>
  </si>
  <si>
    <t>Profit for the period</t>
  </si>
  <si>
    <t>Amortisation of prepaid lease payments</t>
  </si>
  <si>
    <t>Change in payables and accruals</t>
  </si>
  <si>
    <t>Net cash generated from operating activities</t>
  </si>
  <si>
    <t>Net cash generated from investing activities</t>
  </si>
  <si>
    <t>Net increase in cash and cash equivalents</t>
  </si>
  <si>
    <t>Effect of exchange rate fluctuations of cash held</t>
  </si>
  <si>
    <t>Intangible assets</t>
  </si>
  <si>
    <t>1 Jan - 31 Mar 07</t>
  </si>
  <si>
    <t>as at 31 March 2007</t>
  </si>
  <si>
    <t>31 March 2007</t>
  </si>
  <si>
    <t>For the 3 months period ended 31 March 2007</t>
  </si>
  <si>
    <t>At 1 January 2007</t>
  </si>
  <si>
    <t>At 31 March 2007</t>
  </si>
  <si>
    <t>For 3 months ended</t>
  </si>
  <si>
    <t>Cash and cash equivalent at 1 January</t>
  </si>
  <si>
    <t>Cash and cash equivalents at 31 March 2007</t>
  </si>
  <si>
    <t>For quarter ended 31 March 2007</t>
  </si>
  <si>
    <t>period end</t>
  </si>
  <si>
    <t>At 1 September 2005</t>
  </si>
  <si>
    <t>At 31 December 2006</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</si>
</sst>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_(* #,##0_);_(* \(#,##0\);_(* &quot;-&quot;??_);_(@_)"/>
    <numFmt numFmtId="171" formatCode="_(* #,##0.0_);_(* \(#,##0.0\);_(* &quot;-&quot;?_);_(@_)"/>
    <numFmt numFmtId="172" formatCode="0_);\(0\)"/>
    <numFmt numFmtId="173" formatCode="0.0%"/>
    <numFmt numFmtId="174" formatCode="_(* #,##0.000_);_(* \(#,##0.000\);_(* &quot;-&quot;???_);_(@_)"/>
  </numFmts>
  <fonts count="5">
    <font>
      <sz val="10"/>
      <name val="Arial"/>
      <family val="0"/>
    </font>
    <font>
      <b/>
      <sz val="10"/>
      <name val="Arial"/>
      <family val="2"/>
    </font>
    <font>
      <b/>
      <i/>
      <sz val="10"/>
      <name val="Arial"/>
      <family val="2"/>
    </font>
    <font>
      <b/>
      <i/>
      <sz val="9"/>
      <name val="Arial"/>
      <family val="2"/>
    </font>
    <font>
      <sz val="8"/>
      <name val="Arial"/>
      <family val="0"/>
    </font>
  </fonts>
  <fills count="2">
    <fill>
      <patternFill/>
    </fill>
    <fill>
      <patternFill patternType="gray125"/>
    </fill>
  </fills>
  <borders count="17">
    <border>
      <left/>
      <right/>
      <top/>
      <bottom/>
      <diagonal/>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tted"/>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uble"/>
    </border>
    <border>
      <left>
        <color indexed="63"/>
      </left>
      <right>
        <color indexed="63"/>
      </right>
      <top style="thin"/>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0" xfId="0" applyAlignment="1">
      <alignment horizontal="center"/>
    </xf>
    <xf numFmtId="0" fontId="0" fillId="0" borderId="0" xfId="0" applyAlignment="1" quotePrefix="1">
      <alignment horizontal="center"/>
    </xf>
    <xf numFmtId="43" fontId="0" fillId="0" borderId="0" xfId="0" applyNumberFormat="1" applyAlignment="1">
      <alignment/>
    </xf>
    <xf numFmtId="170" fontId="0" fillId="0" borderId="0" xfId="0" applyNumberFormat="1" applyAlignment="1">
      <alignment/>
    </xf>
    <xf numFmtId="170" fontId="0" fillId="0" borderId="0" xfId="15" applyNumberFormat="1" applyAlignment="1">
      <alignment/>
    </xf>
    <xf numFmtId="170" fontId="0" fillId="0" borderId="1" xfId="15" applyNumberFormat="1" applyBorder="1" applyAlignment="1">
      <alignment/>
    </xf>
    <xf numFmtId="170" fontId="0" fillId="0" borderId="0" xfId="15" applyNumberFormat="1" applyBorder="1" applyAlignment="1">
      <alignment/>
    </xf>
    <xf numFmtId="170" fontId="1" fillId="0" borderId="0" xfId="15" applyNumberFormat="1" applyFont="1" applyAlignment="1" quotePrefix="1">
      <alignment horizontal="center"/>
    </xf>
    <xf numFmtId="170" fontId="2" fillId="0" borderId="0" xfId="15" applyNumberFormat="1" applyFont="1" applyAlignment="1" quotePrefix="1">
      <alignment horizontal="center"/>
    </xf>
    <xf numFmtId="170" fontId="2" fillId="0" borderId="0" xfId="15" applyNumberFormat="1" applyFont="1" applyAlignment="1">
      <alignment horizontal="center"/>
    </xf>
    <xf numFmtId="170" fontId="1" fillId="0" borderId="0" xfId="15" applyNumberFormat="1" applyFont="1" applyAlignment="1">
      <alignment horizontal="center"/>
    </xf>
    <xf numFmtId="170" fontId="0" fillId="0" borderId="0" xfId="15" applyNumberFormat="1" applyAlignment="1">
      <alignment horizontal="center"/>
    </xf>
    <xf numFmtId="170" fontId="0" fillId="0" borderId="0" xfId="15" applyNumberFormat="1" applyFont="1" applyAlignment="1">
      <alignment horizontal="center"/>
    </xf>
    <xf numFmtId="170" fontId="0" fillId="0" borderId="0" xfId="15" applyNumberFormat="1" applyFont="1" applyAlignment="1">
      <alignment horizontal="center"/>
    </xf>
    <xf numFmtId="170" fontId="3" fillId="0" borderId="0" xfId="15" applyNumberFormat="1" applyFont="1" applyAlignment="1" quotePrefix="1">
      <alignment horizontal="center"/>
    </xf>
    <xf numFmtId="170" fontId="0" fillId="0" borderId="0" xfId="15" applyNumberFormat="1" applyFont="1" applyAlignment="1">
      <alignment/>
    </xf>
    <xf numFmtId="0" fontId="0" fillId="0" borderId="0" xfId="0" applyFont="1" applyAlignment="1">
      <alignment/>
    </xf>
    <xf numFmtId="170" fontId="0" fillId="0" borderId="2" xfId="15" applyNumberFormat="1" applyBorder="1" applyAlignment="1">
      <alignment/>
    </xf>
    <xf numFmtId="43" fontId="0" fillId="0" borderId="3" xfId="15" applyNumberFormat="1" applyBorder="1" applyAlignment="1">
      <alignment/>
    </xf>
    <xf numFmtId="43" fontId="0" fillId="0" borderId="0" xfId="15" applyNumberFormat="1" applyAlignment="1">
      <alignment/>
    </xf>
    <xf numFmtId="170" fontId="1" fillId="0" borderId="2" xfId="15" applyNumberFormat="1" applyFont="1" applyBorder="1" applyAlignment="1">
      <alignment/>
    </xf>
    <xf numFmtId="170" fontId="0" fillId="0" borderId="4" xfId="15" applyNumberFormat="1" applyBorder="1" applyAlignment="1">
      <alignment/>
    </xf>
    <xf numFmtId="170" fontId="0" fillId="0" borderId="5" xfId="15" applyNumberFormat="1" applyBorder="1" applyAlignment="1">
      <alignment/>
    </xf>
    <xf numFmtId="170" fontId="0" fillId="0" borderId="6" xfId="15" applyNumberFormat="1" applyBorder="1" applyAlignment="1">
      <alignment/>
    </xf>
    <xf numFmtId="170" fontId="0" fillId="0" borderId="0" xfId="15" applyNumberFormat="1" applyFont="1" applyAlignment="1">
      <alignment horizontal="right"/>
    </xf>
    <xf numFmtId="170" fontId="0" fillId="0" borderId="0" xfId="15" applyNumberFormat="1" applyFont="1" applyAlignment="1">
      <alignment horizontal="right"/>
    </xf>
    <xf numFmtId="0" fontId="1" fillId="0" borderId="0" xfId="0" applyFont="1" applyAlignment="1">
      <alignment horizontal="right"/>
    </xf>
    <xf numFmtId="0" fontId="0" fillId="0" borderId="0" xfId="0" applyFont="1" applyAlignment="1">
      <alignment horizontal="right"/>
    </xf>
    <xf numFmtId="170" fontId="0" fillId="0" borderId="0" xfId="15" applyNumberFormat="1" applyFont="1" applyAlignment="1" quotePrefix="1">
      <alignment horizontal="right"/>
    </xf>
    <xf numFmtId="0" fontId="1" fillId="0" borderId="0" xfId="0" applyFont="1" applyAlignment="1">
      <alignment horizontal="left"/>
    </xf>
    <xf numFmtId="170" fontId="0" fillId="0" borderId="2" xfId="15" applyNumberFormat="1" applyFont="1" applyBorder="1" applyAlignment="1">
      <alignment horizontal="right"/>
    </xf>
    <xf numFmtId="170" fontId="0" fillId="0" borderId="7" xfId="15" applyNumberFormat="1" applyFont="1" applyBorder="1" applyAlignment="1">
      <alignment horizontal="right"/>
    </xf>
    <xf numFmtId="170" fontId="0" fillId="0" borderId="2" xfId="15" applyNumberFormat="1" applyFont="1" applyBorder="1" applyAlignment="1" quotePrefix="1">
      <alignment horizontal="right"/>
    </xf>
    <xf numFmtId="170" fontId="0" fillId="0" borderId="8" xfId="15" applyNumberFormat="1" applyFont="1" applyBorder="1" applyAlignment="1">
      <alignment horizontal="right"/>
    </xf>
    <xf numFmtId="170" fontId="0" fillId="0" borderId="9" xfId="15" applyNumberFormat="1" applyFont="1" applyBorder="1" applyAlignment="1">
      <alignment horizontal="right"/>
    </xf>
    <xf numFmtId="170" fontId="0" fillId="0" borderId="0" xfId="15" applyNumberFormat="1" applyFont="1" applyBorder="1" applyAlignment="1">
      <alignment horizontal="right"/>
    </xf>
    <xf numFmtId="170" fontId="0" fillId="0" borderId="0" xfId="15" applyNumberFormat="1" applyFont="1" applyBorder="1" applyAlignment="1" quotePrefix="1">
      <alignment horizontal="right"/>
    </xf>
    <xf numFmtId="170" fontId="0" fillId="0" borderId="10" xfId="15" applyNumberFormat="1" applyFont="1" applyBorder="1" applyAlignment="1">
      <alignment horizontal="right"/>
    </xf>
    <xf numFmtId="170" fontId="0" fillId="0" borderId="11" xfId="15" applyNumberFormat="1" applyFont="1" applyBorder="1" applyAlignment="1">
      <alignment horizontal="right"/>
    </xf>
    <xf numFmtId="170" fontId="0" fillId="0" borderId="12" xfId="15" applyNumberFormat="1" applyFont="1" applyBorder="1" applyAlignment="1">
      <alignment horizontal="right"/>
    </xf>
    <xf numFmtId="170" fontId="0" fillId="0" borderId="12" xfId="15" applyNumberFormat="1" applyFont="1" applyBorder="1" applyAlignment="1" quotePrefix="1">
      <alignment horizontal="right"/>
    </xf>
    <xf numFmtId="170" fontId="0" fillId="0" borderId="13" xfId="15" applyNumberFormat="1" applyFont="1" applyBorder="1" applyAlignment="1">
      <alignment horizontal="right"/>
    </xf>
    <xf numFmtId="170" fontId="0" fillId="0" borderId="0" xfId="0" applyNumberFormat="1" applyFont="1" applyAlignment="1">
      <alignment horizontal="right"/>
    </xf>
    <xf numFmtId="170" fontId="0" fillId="0" borderId="1" xfId="0" applyNumberFormat="1" applyFont="1" applyBorder="1" applyAlignment="1">
      <alignment horizontal="right"/>
    </xf>
    <xf numFmtId="170" fontId="0" fillId="0" borderId="0" xfId="0" applyNumberFormat="1" applyFont="1" applyAlignment="1">
      <alignment horizontal="center"/>
    </xf>
    <xf numFmtId="170" fontId="3" fillId="0" borderId="0" xfId="15" applyNumberFormat="1" applyFont="1" applyAlignment="1">
      <alignment horizontal="center"/>
    </xf>
    <xf numFmtId="170" fontId="0" fillId="0" borderId="14" xfId="15" applyNumberFormat="1" applyBorder="1" applyAlignment="1">
      <alignment/>
    </xf>
    <xf numFmtId="170" fontId="1" fillId="0" borderId="0" xfId="0" applyNumberFormat="1" applyFont="1" applyAlignment="1">
      <alignment horizontal="center"/>
    </xf>
    <xf numFmtId="170" fontId="0" fillId="0" borderId="6" xfId="15" applyNumberFormat="1" applyFont="1" applyBorder="1" applyAlignment="1">
      <alignment/>
    </xf>
    <xf numFmtId="170" fontId="0" fillId="0" borderId="15" xfId="15" applyNumberFormat="1" applyBorder="1" applyAlignment="1">
      <alignment/>
    </xf>
    <xf numFmtId="170" fontId="0" fillId="0" borderId="16" xfId="15" applyNumberFormat="1" applyBorder="1" applyAlignment="1">
      <alignment/>
    </xf>
    <xf numFmtId="170" fontId="0" fillId="0" borderId="3" xfId="15" applyNumberFormat="1" applyBorder="1" applyAlignment="1">
      <alignment/>
    </xf>
    <xf numFmtId="170" fontId="1" fillId="0" borderId="0" xfId="15" applyNumberFormat="1" applyFont="1" applyBorder="1" applyAlignment="1">
      <alignment/>
    </xf>
    <xf numFmtId="170" fontId="1" fillId="0" borderId="0" xfId="15" applyNumberFormat="1" applyFont="1" applyAlignment="1" quotePrefix="1">
      <alignment horizontal="center"/>
    </xf>
    <xf numFmtId="0"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37</xdr:row>
      <xdr:rowOff>66675</xdr:rowOff>
    </xdr:from>
    <xdr:to>
      <xdr:col>10</xdr:col>
      <xdr:colOff>228600</xdr:colOff>
      <xdr:row>49</xdr:row>
      <xdr:rowOff>47625</xdr:rowOff>
    </xdr:to>
    <xdr:sp>
      <xdr:nvSpPr>
        <xdr:cNvPr id="1" name="TextBox 1"/>
        <xdr:cNvSpPr txBox="1">
          <a:spLocks noChangeArrowheads="1"/>
        </xdr:cNvSpPr>
      </xdr:nvSpPr>
      <xdr:spPr>
        <a:xfrm>
          <a:off x="238125" y="6086475"/>
          <a:ext cx="4714875" cy="187642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(The Condensed Consolidated Income Statements should be read in conjunction with the Annual Audited Financial Statements for the period ended 31 December 2006) 
This is a three-month period covering the results of the Group for the period 1 January 2007 to 31 March 2007 as a result of the change in its financial year end to be co-terminous with the financial year end of its ultimate holding company as announced to Bursa Malaysia Securities Berhad on 19 October 2005. There are no comparative figures disclosed following the change in the financial year end. The first quarter report and the second quarter report of the preceding period are attached for information purposes.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48</xdr:row>
      <xdr:rowOff>38100</xdr:rowOff>
    </xdr:from>
    <xdr:to>
      <xdr:col>10</xdr:col>
      <xdr:colOff>0</xdr:colOff>
      <xdr:row>59</xdr:row>
      <xdr:rowOff>85725</xdr:rowOff>
    </xdr:to>
    <xdr:sp>
      <xdr:nvSpPr>
        <xdr:cNvPr id="1" name="TextBox 1"/>
        <xdr:cNvSpPr txBox="1">
          <a:spLocks noChangeArrowheads="1"/>
        </xdr:cNvSpPr>
      </xdr:nvSpPr>
      <xdr:spPr>
        <a:xfrm>
          <a:off x="180975" y="8172450"/>
          <a:ext cx="5095875" cy="178117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(The Condensed Consolidated Balance Sheets should be read in conjunction with the  Annual Audited Financial Statements for the period ended 31 December 2006.)
This is a three-month period covering the results of the Group for the period 1 January 2007 to 31 March 2007 as a result of the change in its financial year end to be co-terminous with the financial year end of its ultimate holding company as announced to Bursa Malaysia Securities Berhad on 19 October 2005. There are no comparative figures disclosed following the change in the financial year end. The first quarter report and the second quarter report of the preceding period are attached for information purposes.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51</xdr:row>
      <xdr:rowOff>142875</xdr:rowOff>
    </xdr:from>
    <xdr:to>
      <xdr:col>15</xdr:col>
      <xdr:colOff>361950</xdr:colOff>
      <xdr:row>55</xdr:row>
      <xdr:rowOff>38100</xdr:rowOff>
    </xdr:to>
    <xdr:sp>
      <xdr:nvSpPr>
        <xdr:cNvPr id="1" name="TextBox 1"/>
        <xdr:cNvSpPr txBox="1">
          <a:spLocks noChangeArrowheads="1"/>
        </xdr:cNvSpPr>
      </xdr:nvSpPr>
      <xdr:spPr>
        <a:xfrm>
          <a:off x="266700" y="8658225"/>
          <a:ext cx="5438775" cy="49530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The Condensed Consolidated Cash Flows Statements should be read in conjunction with the annual audited financial statements for the year ended 31 August 2005)
</a:t>
          </a:r>
        </a:p>
      </xdr:txBody>
    </xdr:sp>
    <xdr:clientData/>
  </xdr:twoCellAnchor>
  <xdr:twoCellAnchor>
    <xdr:from>
      <xdr:col>1</xdr:col>
      <xdr:colOff>19050</xdr:colOff>
      <xdr:row>51</xdr:row>
      <xdr:rowOff>47625</xdr:rowOff>
    </xdr:from>
    <xdr:to>
      <xdr:col>15</xdr:col>
      <xdr:colOff>400050</xdr:colOff>
      <xdr:row>61</xdr:row>
      <xdr:rowOff>114300</xdr:rowOff>
    </xdr:to>
    <xdr:sp>
      <xdr:nvSpPr>
        <xdr:cNvPr id="2" name="TextBox 2"/>
        <xdr:cNvSpPr txBox="1">
          <a:spLocks noChangeArrowheads="1"/>
        </xdr:cNvSpPr>
      </xdr:nvSpPr>
      <xdr:spPr>
        <a:xfrm>
          <a:off x="266700" y="8562975"/>
          <a:ext cx="5476875" cy="163830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(The Condensed Consolidated Cash Flows Statements should be read in conjunction with the Annual Audited Financial Statements for the period ended 31 December 2006.)
This is a three-month period covering the results of the Group for the period 1 January 2007 to 31 March 2007 as a result of the change in its financial year end to be co-terminous with the financial year end of its ultimate holding company as announced to Bursa Malaysia Securities Berhad on 19 October 2005. There are no comparative figures disclosed following the change in the financial year end. The first quarter report and the second quarter report of the preceding period are attached for information purposes.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43</xdr:row>
      <xdr:rowOff>123825</xdr:rowOff>
    </xdr:from>
    <xdr:to>
      <xdr:col>13</xdr:col>
      <xdr:colOff>485775</xdr:colOff>
      <xdr:row>52</xdr:row>
      <xdr:rowOff>104775</xdr:rowOff>
    </xdr:to>
    <xdr:sp>
      <xdr:nvSpPr>
        <xdr:cNvPr id="1" name="TextBox 1"/>
        <xdr:cNvSpPr txBox="1">
          <a:spLocks noChangeArrowheads="1"/>
        </xdr:cNvSpPr>
      </xdr:nvSpPr>
      <xdr:spPr>
        <a:xfrm>
          <a:off x="352425" y="7124700"/>
          <a:ext cx="6915150" cy="13906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(The Condensed Consolidated Statements of Changes in Equity should be read in conjunction with the Annual Audited Financial Statements for the period ended 31 December 2006.)
This is a three-month period covering the results of the Group for the period 1 January 2007 to 31 March 2007 as a result of the change in its financial year end to be co-terminous with the financial year end of its ultimate holding company as announced to Bursa Malaysia Securities Berhad on 19 October 2005. There are no comparative figures disclosed following the change in the financial year end. The first quarter report and the second quarter report of the preceding period are attached for information purposes.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8">
    <pageSetUpPr fitToPage="1"/>
  </sheetPr>
  <dimension ref="A1:M37"/>
  <sheetViews>
    <sheetView tabSelected="1" workbookViewId="0" topLeftCell="A1">
      <selection activeCell="A1" sqref="A1"/>
    </sheetView>
  </sheetViews>
  <sheetFormatPr defaultColWidth="9.140625" defaultRowHeight="12.75"/>
  <cols>
    <col min="1" max="2" width="3.7109375" style="0" customWidth="1"/>
    <col min="6" max="6" width="3.7109375" style="0" customWidth="1"/>
    <col min="7" max="7" width="9.28125" style="7" bestFit="1" customWidth="1"/>
    <col min="8" max="8" width="10.00390625" style="7" customWidth="1"/>
    <col min="9" max="9" width="9.28125" style="0" customWidth="1"/>
    <col min="10" max="11" width="3.7109375" style="0" customWidth="1"/>
  </cols>
  <sheetData>
    <row r="1" ht="12.75">
      <c r="A1" s="2" t="s">
        <v>13</v>
      </c>
    </row>
    <row r="2" ht="12.75">
      <c r="A2" s="2" t="s">
        <v>14</v>
      </c>
    </row>
    <row r="4" ht="12.75">
      <c r="A4" s="2" t="s">
        <v>56</v>
      </c>
    </row>
    <row r="5" ht="12.75">
      <c r="A5" s="2" t="s">
        <v>113</v>
      </c>
    </row>
    <row r="6" ht="12.75">
      <c r="J6" s="3"/>
    </row>
    <row r="7" spans="7:9" ht="12.75">
      <c r="G7" s="15" t="s">
        <v>59</v>
      </c>
      <c r="I7" s="15" t="s">
        <v>61</v>
      </c>
    </row>
    <row r="8" spans="7:10" ht="12.75">
      <c r="G8" s="15" t="s">
        <v>19</v>
      </c>
      <c r="H8" s="14"/>
      <c r="I8" s="15" t="s">
        <v>19</v>
      </c>
      <c r="J8" s="14"/>
    </row>
    <row r="9" spans="7:10" ht="12.75">
      <c r="G9" s="15" t="s">
        <v>20</v>
      </c>
      <c r="H9" s="14"/>
      <c r="I9" s="15" t="s">
        <v>95</v>
      </c>
      <c r="J9" s="14"/>
    </row>
    <row r="10" spans="7:10" ht="12.75">
      <c r="G10" s="15" t="s">
        <v>60</v>
      </c>
      <c r="H10" s="14"/>
      <c r="I10" s="15" t="s">
        <v>62</v>
      </c>
      <c r="J10" s="14"/>
    </row>
    <row r="11" spans="7:10" ht="12.75">
      <c r="G11" s="13" t="s">
        <v>104</v>
      </c>
      <c r="H11" s="14"/>
      <c r="I11" s="13" t="s">
        <v>104</v>
      </c>
      <c r="J11" s="14"/>
    </row>
    <row r="12" spans="7:10" s="1" customFormat="1" ht="12.75">
      <c r="G12" s="13" t="s">
        <v>6</v>
      </c>
      <c r="H12" s="13"/>
      <c r="I12" s="13" t="s">
        <v>6</v>
      </c>
      <c r="J12" s="13"/>
    </row>
    <row r="14" spans="2:10" ht="12.75">
      <c r="B14" s="2" t="s">
        <v>21</v>
      </c>
      <c r="G14" s="7">
        <v>142318</v>
      </c>
      <c r="I14" s="7">
        <v>142318</v>
      </c>
      <c r="J14" s="7"/>
    </row>
    <row r="15" spans="2:10" ht="12.75">
      <c r="B15" s="19" t="s">
        <v>22</v>
      </c>
      <c r="G15" s="7">
        <v>-100158</v>
      </c>
      <c r="I15" s="7">
        <v>-100158</v>
      </c>
      <c r="J15" s="7"/>
    </row>
    <row r="16" spans="2:10" ht="12.75">
      <c r="B16" s="2" t="s">
        <v>23</v>
      </c>
      <c r="G16" s="20">
        <f>SUM(G14:G15)</f>
        <v>42160</v>
      </c>
      <c r="I16" s="20">
        <f>SUM(I14:I15)</f>
        <v>42160</v>
      </c>
      <c r="J16" s="7"/>
    </row>
    <row r="17" spans="2:10" ht="12.75">
      <c r="B17" s="19"/>
      <c r="I17" s="7"/>
      <c r="J17" s="7"/>
    </row>
    <row r="18" spans="2:10" ht="12.75">
      <c r="B18" s="19" t="s">
        <v>24</v>
      </c>
      <c r="G18" s="7">
        <v>-5118</v>
      </c>
      <c r="I18" s="7">
        <v>-5118</v>
      </c>
      <c r="J18" s="7"/>
    </row>
    <row r="19" spans="2:10" ht="12.75">
      <c r="B19" s="19" t="s">
        <v>25</v>
      </c>
      <c r="G19" s="7">
        <v>-14461</v>
      </c>
      <c r="I19" s="7">
        <v>-14461</v>
      </c>
      <c r="J19" s="7"/>
    </row>
    <row r="20" spans="2:10" ht="12.75">
      <c r="B20" s="19" t="s">
        <v>26</v>
      </c>
      <c r="G20" s="7">
        <v>46</v>
      </c>
      <c r="I20" s="7">
        <v>46</v>
      </c>
      <c r="J20" s="7"/>
    </row>
    <row r="21" spans="2:12" ht="12.75">
      <c r="B21" s="19" t="s">
        <v>27</v>
      </c>
      <c r="G21" s="7">
        <v>-706</v>
      </c>
      <c r="I21" s="7">
        <v>-706</v>
      </c>
      <c r="J21" s="7"/>
      <c r="L21" s="6"/>
    </row>
    <row r="22" spans="2:12" ht="12.75">
      <c r="B22" s="2"/>
      <c r="I22" s="7"/>
      <c r="J22" s="7"/>
      <c r="L22" s="6"/>
    </row>
    <row r="23" spans="2:12" ht="12" customHeight="1">
      <c r="B23" s="2" t="s">
        <v>28</v>
      </c>
      <c r="G23" s="20">
        <f>SUM(G16:G22)</f>
        <v>21921</v>
      </c>
      <c r="I23" s="20">
        <f>SUM(I16:I22)</f>
        <v>21921</v>
      </c>
      <c r="J23" s="7"/>
      <c r="L23" s="6"/>
    </row>
    <row r="24" spans="2:10" ht="12.75">
      <c r="B24" s="19" t="s">
        <v>29</v>
      </c>
      <c r="G24" s="7">
        <v>1664</v>
      </c>
      <c r="I24" s="7">
        <v>1664</v>
      </c>
      <c r="J24" s="7"/>
    </row>
    <row r="25" spans="2:10" ht="12.75">
      <c r="B25" s="2"/>
      <c r="I25" s="7"/>
      <c r="J25" s="7"/>
    </row>
    <row r="26" spans="2:10" ht="12.75">
      <c r="B26" s="2" t="s">
        <v>4</v>
      </c>
      <c r="G26" s="20">
        <f>SUM(G23:G25)</f>
        <v>23585</v>
      </c>
      <c r="I26" s="20">
        <f>SUM(I23:I25)</f>
        <v>23585</v>
      </c>
      <c r="J26" s="7"/>
    </row>
    <row r="27" spans="2:10" ht="12.75">
      <c r="B27" s="19" t="s">
        <v>5</v>
      </c>
      <c r="G27" s="9"/>
      <c r="I27" s="9"/>
      <c r="J27" s="7"/>
    </row>
    <row r="28" spans="2:13" ht="12.75">
      <c r="B28" s="4" t="s">
        <v>30</v>
      </c>
      <c r="C28" t="s">
        <v>31</v>
      </c>
      <c r="G28" s="18">
        <v>-8274</v>
      </c>
      <c r="I28" s="18">
        <v>-8274</v>
      </c>
      <c r="J28" s="7"/>
      <c r="L28" s="6"/>
      <c r="M28" s="6"/>
    </row>
    <row r="29" spans="2:12" ht="12.75">
      <c r="B29" s="4" t="s">
        <v>30</v>
      </c>
      <c r="C29" t="s">
        <v>32</v>
      </c>
      <c r="G29" s="7">
        <v>1593</v>
      </c>
      <c r="I29" s="7">
        <v>1593</v>
      </c>
      <c r="J29" s="7"/>
      <c r="L29" s="6"/>
    </row>
    <row r="30" spans="2:10" ht="12.75">
      <c r="B30" s="2"/>
      <c r="I30" s="7"/>
      <c r="J30" s="7"/>
    </row>
    <row r="31" spans="2:10" ht="13.5" thickBot="1">
      <c r="B31" s="2" t="s">
        <v>51</v>
      </c>
      <c r="G31" s="8">
        <f>SUM(G26:G30)</f>
        <v>16904</v>
      </c>
      <c r="I31" s="8">
        <f>SUM(I26:I30)</f>
        <v>16904</v>
      </c>
      <c r="J31" s="7"/>
    </row>
    <row r="32" spans="2:9" ht="13.5" thickTop="1">
      <c r="B32" s="2"/>
      <c r="I32" s="7"/>
    </row>
    <row r="33" spans="2:10" ht="13.5" thickBot="1">
      <c r="B33" s="2" t="s">
        <v>33</v>
      </c>
      <c r="G33" s="21">
        <f>G31/164385.645*100</f>
        <v>10.283136340767468</v>
      </c>
      <c r="H33" s="22"/>
      <c r="I33" s="21">
        <f>I31/164385.645*100</f>
        <v>10.283136340767468</v>
      </c>
      <c r="J33" s="5"/>
    </row>
    <row r="34" ht="13.5" thickTop="1">
      <c r="B34" s="2"/>
    </row>
    <row r="35" spans="2:9" ht="12.75">
      <c r="B35" s="2"/>
      <c r="I35" s="6"/>
    </row>
    <row r="36" spans="2:9" ht="12.75">
      <c r="B36" s="2"/>
      <c r="I36" s="6"/>
    </row>
    <row r="37" ht="12.75">
      <c r="B37" s="2"/>
    </row>
    <row r="41" ht="9" customHeight="1"/>
  </sheetData>
  <printOptions horizontalCentered="1"/>
  <pageMargins left="0.75" right="0.75" top="1" bottom="1" header="0.5" footer="0.5"/>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1:L45"/>
  <sheetViews>
    <sheetView workbookViewId="0" topLeftCell="A1">
      <selection activeCell="A1" sqref="A1"/>
    </sheetView>
  </sheetViews>
  <sheetFormatPr defaultColWidth="9.140625" defaultRowHeight="12.75"/>
  <cols>
    <col min="1" max="2" width="3.7109375" style="0" customWidth="1"/>
    <col min="7" max="7" width="9.8515625" style="7" customWidth="1"/>
    <col min="8" max="9" width="7.7109375" style="7" customWidth="1"/>
    <col min="10" max="10" width="9.8515625" style="7" customWidth="1"/>
    <col min="11" max="11" width="6.140625" style="0" customWidth="1"/>
  </cols>
  <sheetData>
    <row r="1" ht="12.75">
      <c r="A1" s="2" t="s">
        <v>13</v>
      </c>
    </row>
    <row r="2" ht="12.75">
      <c r="A2" t="s">
        <v>14</v>
      </c>
    </row>
    <row r="4" ht="12.75">
      <c r="A4" s="2" t="s">
        <v>55</v>
      </c>
    </row>
    <row r="5" ht="12.75">
      <c r="A5" s="2" t="s">
        <v>105</v>
      </c>
    </row>
    <row r="7" spans="7:10" ht="12.75">
      <c r="G7" s="14" t="s">
        <v>15</v>
      </c>
      <c r="J7" s="14" t="s">
        <v>15</v>
      </c>
    </row>
    <row r="8" spans="7:10" ht="12.75">
      <c r="G8" s="15" t="s">
        <v>52</v>
      </c>
      <c r="J8" s="14" t="s">
        <v>16</v>
      </c>
    </row>
    <row r="9" spans="7:10" ht="12.75">
      <c r="G9" s="14"/>
      <c r="J9" s="15" t="s">
        <v>114</v>
      </c>
    </row>
    <row r="10" spans="7:10" ht="12.75">
      <c r="G10" s="10" t="s">
        <v>106</v>
      </c>
      <c r="J10" s="10" t="s">
        <v>87</v>
      </c>
    </row>
    <row r="11" spans="7:10" s="1" customFormat="1" ht="12.75">
      <c r="G11" s="11" t="s">
        <v>57</v>
      </c>
      <c r="H11" s="12"/>
      <c r="I11" s="12"/>
      <c r="J11" s="11" t="s">
        <v>17</v>
      </c>
    </row>
    <row r="12" spans="7:10" s="1" customFormat="1" ht="12.75">
      <c r="G12" s="13" t="s">
        <v>6</v>
      </c>
      <c r="H12" s="13"/>
      <c r="I12" s="13"/>
      <c r="J12" s="13" t="s">
        <v>6</v>
      </c>
    </row>
    <row r="13" ht="8.25" customHeight="1"/>
    <row r="14" ht="12.75">
      <c r="B14" s="2" t="s">
        <v>64</v>
      </c>
    </row>
    <row r="15" spans="3:12" ht="12.75">
      <c r="C15" s="19" t="s">
        <v>3</v>
      </c>
      <c r="G15" s="7">
        <v>11147</v>
      </c>
      <c r="J15" s="7">
        <v>11732</v>
      </c>
      <c r="L15" s="6"/>
    </row>
    <row r="16" spans="3:12" ht="12.75">
      <c r="C16" s="19" t="s">
        <v>103</v>
      </c>
      <c r="G16" s="7">
        <v>4782</v>
      </c>
      <c r="J16" s="7">
        <v>4782</v>
      </c>
      <c r="L16" s="6"/>
    </row>
    <row r="17" spans="3:12" ht="12.75">
      <c r="C17" s="19" t="s">
        <v>65</v>
      </c>
      <c r="G17" s="7">
        <v>18848</v>
      </c>
      <c r="J17" s="7">
        <v>18925</v>
      </c>
      <c r="L17" s="6"/>
    </row>
    <row r="18" spans="3:12" ht="12.75">
      <c r="C18" s="19" t="s">
        <v>9</v>
      </c>
      <c r="G18" s="7">
        <v>11116</v>
      </c>
      <c r="J18" s="7">
        <v>9523</v>
      </c>
      <c r="L18" s="6"/>
    </row>
    <row r="19" spans="2:12" ht="16.5" customHeight="1">
      <c r="B19" s="2" t="s">
        <v>66</v>
      </c>
      <c r="G19" s="52">
        <f>SUM(G15:G18)</f>
        <v>45893</v>
      </c>
      <c r="J19" s="52">
        <f>SUM(J15:J18)</f>
        <v>44962</v>
      </c>
      <c r="L19" s="6"/>
    </row>
    <row r="20" spans="2:12" ht="18" customHeight="1">
      <c r="B20" s="2"/>
      <c r="L20" s="6"/>
    </row>
    <row r="21" spans="2:12" ht="12.75" customHeight="1">
      <c r="B21" s="2"/>
      <c r="C21" t="s">
        <v>67</v>
      </c>
      <c r="G21" s="25">
        <v>323</v>
      </c>
      <c r="J21" s="25">
        <v>323</v>
      </c>
      <c r="L21" s="6"/>
    </row>
    <row r="22" spans="2:12" ht="12.75">
      <c r="B22" s="2"/>
      <c r="C22" t="s">
        <v>68</v>
      </c>
      <c r="G22" s="26">
        <v>5841</v>
      </c>
      <c r="J22" s="26">
        <v>10610</v>
      </c>
      <c r="L22" s="6"/>
    </row>
    <row r="23" spans="2:12" ht="12.75">
      <c r="B23" s="2"/>
      <c r="C23" t="s">
        <v>2</v>
      </c>
      <c r="G23" s="26">
        <v>50848</v>
      </c>
      <c r="J23" s="26">
        <v>45551</v>
      </c>
      <c r="L23" s="6"/>
    </row>
    <row r="24" spans="2:12" ht="12.75">
      <c r="B24" s="2"/>
      <c r="C24" t="s">
        <v>1</v>
      </c>
      <c r="G24" s="26">
        <v>189017</v>
      </c>
      <c r="J24" s="26">
        <v>167107</v>
      </c>
      <c r="L24" s="6"/>
    </row>
    <row r="25" spans="2:12" ht="16.5" customHeight="1">
      <c r="B25" s="2" t="s">
        <v>69</v>
      </c>
      <c r="G25" s="25">
        <f>SUM(G21:G24)</f>
        <v>246029</v>
      </c>
      <c r="J25" s="25">
        <f>SUM(J21:J24)</f>
        <v>223591</v>
      </c>
      <c r="L25" s="6"/>
    </row>
    <row r="26" spans="2:12" ht="16.5" customHeight="1" thickBot="1">
      <c r="B26" s="2" t="s">
        <v>70</v>
      </c>
      <c r="G26" s="49">
        <f>G19+G25</f>
        <v>291922</v>
      </c>
      <c r="J26" s="49">
        <f>J19+J25</f>
        <v>268553</v>
      </c>
      <c r="L26" s="6"/>
    </row>
    <row r="27" spans="2:12" ht="13.5" thickTop="1">
      <c r="B27" s="2"/>
      <c r="G27" s="9"/>
      <c r="J27" s="9"/>
      <c r="L27" s="6"/>
    </row>
    <row r="28" spans="2:12" ht="12.75">
      <c r="B28" s="2" t="s">
        <v>71</v>
      </c>
      <c r="G28" s="9"/>
      <c r="J28" s="9"/>
      <c r="L28" s="6"/>
    </row>
    <row r="29" spans="2:12" ht="15.75" customHeight="1">
      <c r="B29" s="2"/>
      <c r="C29" t="s">
        <v>11</v>
      </c>
      <c r="G29" s="9">
        <v>164386</v>
      </c>
      <c r="J29" s="9">
        <v>164386</v>
      </c>
      <c r="L29" s="6"/>
    </row>
    <row r="30" spans="2:12" ht="12.75">
      <c r="B30" s="2"/>
      <c r="C30" t="s">
        <v>18</v>
      </c>
      <c r="G30" s="9">
        <v>2194</v>
      </c>
      <c r="J30" s="9">
        <v>2211</v>
      </c>
      <c r="L30" s="6"/>
    </row>
    <row r="31" spans="2:12" ht="12.75">
      <c r="B31" s="2"/>
      <c r="C31" t="s">
        <v>72</v>
      </c>
      <c r="G31" s="9">
        <v>45339</v>
      </c>
      <c r="J31" s="9">
        <v>37435</v>
      </c>
      <c r="L31" s="6"/>
    </row>
    <row r="32" spans="2:12" ht="12.75">
      <c r="B32" s="2"/>
      <c r="G32" s="9"/>
      <c r="J32" s="9"/>
      <c r="L32" s="6"/>
    </row>
    <row r="33" spans="2:12" ht="12" customHeight="1">
      <c r="B33" s="2" t="s">
        <v>74</v>
      </c>
      <c r="G33" s="20"/>
      <c r="J33" s="20"/>
      <c r="L33" s="6"/>
    </row>
    <row r="34" spans="2:12" ht="12" customHeight="1" thickBot="1">
      <c r="B34" s="2" t="s">
        <v>73</v>
      </c>
      <c r="G34" s="54">
        <f>SUM(G29:G33)</f>
        <v>211919</v>
      </c>
      <c r="J34" s="54">
        <f>SUM(J29:J33)</f>
        <v>204032</v>
      </c>
      <c r="L34" s="6"/>
    </row>
    <row r="35" spans="2:12" ht="13.5" thickTop="1">
      <c r="B35" s="2"/>
      <c r="G35" s="9"/>
      <c r="J35" s="9"/>
      <c r="L35" s="6"/>
    </row>
    <row r="36" spans="2:12" ht="12.75">
      <c r="B36" s="2" t="s">
        <v>75</v>
      </c>
      <c r="G36" s="9"/>
      <c r="J36" s="9"/>
      <c r="L36" s="6"/>
    </row>
    <row r="37" spans="2:12" ht="15.75" customHeight="1">
      <c r="B37" s="2"/>
      <c r="C37" t="s">
        <v>76</v>
      </c>
      <c r="G37" s="25">
        <f>75493+200</f>
        <v>75693</v>
      </c>
      <c r="J37" s="25">
        <v>62084</v>
      </c>
      <c r="L37" s="6"/>
    </row>
    <row r="38" spans="2:12" ht="12.75">
      <c r="B38" s="2"/>
      <c r="C38" t="s">
        <v>0</v>
      </c>
      <c r="G38" s="51">
        <f>4364-54</f>
        <v>4310</v>
      </c>
      <c r="J38" s="26">
        <v>2437</v>
      </c>
      <c r="L38" s="6"/>
    </row>
    <row r="39" spans="2:12" ht="16.5" customHeight="1">
      <c r="B39" s="2"/>
      <c r="G39" s="53">
        <f>SUM(G37:G38)</f>
        <v>80003</v>
      </c>
      <c r="J39" s="53">
        <f>SUM(J37:J38)</f>
        <v>64521</v>
      </c>
      <c r="L39" s="6"/>
    </row>
    <row r="40" spans="2:12" ht="18" customHeight="1">
      <c r="B40" s="2"/>
      <c r="L40" s="6"/>
    </row>
    <row r="41" spans="2:12" ht="12" customHeight="1">
      <c r="B41" s="2" t="s">
        <v>77</v>
      </c>
      <c r="L41" s="6"/>
    </row>
    <row r="42" spans="2:12" ht="12" customHeight="1">
      <c r="B42" s="2" t="s">
        <v>78</v>
      </c>
      <c r="G42" s="20"/>
      <c r="J42" s="20"/>
      <c r="L42" s="6"/>
    </row>
    <row r="43" spans="7:12" ht="13.5" thickBot="1">
      <c r="G43" s="54">
        <f>G34+G39</f>
        <v>291922</v>
      </c>
      <c r="J43" s="54">
        <f>J34+J39</f>
        <v>268553</v>
      </c>
      <c r="L43" s="6"/>
    </row>
    <row r="44" ht="13.5" thickTop="1"/>
    <row r="45" spans="2:10" ht="13.5" thickBot="1">
      <c r="B45" s="2" t="s">
        <v>63</v>
      </c>
      <c r="G45" s="21">
        <f>G34/164386</f>
        <v>1.289154794203886</v>
      </c>
      <c r="J45" s="21">
        <f>J34/164386</f>
        <v>1.2411762558855377</v>
      </c>
    </row>
    <row r="46" ht="13.5" thickTop="1"/>
    <row r="51" ht="9" customHeight="1"/>
    <row r="52" ht="12.75" customHeight="1"/>
  </sheetData>
  <printOptions horizontalCentered="1"/>
  <pageMargins left="0.75" right="0.75" top="0.75" bottom="0.5" header="0.5" footer="0.5"/>
  <pageSetup fitToHeight="1" fitToWidth="1"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50"/>
  <sheetViews>
    <sheetView workbookViewId="0" topLeftCell="A1">
      <selection activeCell="A1" sqref="A1"/>
    </sheetView>
  </sheetViews>
  <sheetFormatPr defaultColWidth="9.140625" defaultRowHeight="12.75"/>
  <cols>
    <col min="1" max="4" width="3.7109375" style="0" customWidth="1"/>
    <col min="10" max="10" width="10.140625" style="7" customWidth="1"/>
    <col min="11" max="11" width="7.7109375" style="7" customWidth="1"/>
    <col min="12" max="12" width="1.7109375" style="7" customWidth="1"/>
    <col min="13" max="13" width="7.7109375" style="0" hidden="1" customWidth="1"/>
    <col min="14" max="15" width="0" style="0" hidden="1" customWidth="1"/>
  </cols>
  <sheetData>
    <row r="1" ht="12.75">
      <c r="A1" s="2" t="s">
        <v>13</v>
      </c>
    </row>
    <row r="2" ht="12.75">
      <c r="A2" s="2" t="s">
        <v>14</v>
      </c>
    </row>
    <row r="4" ht="12.75">
      <c r="A4" s="2" t="s">
        <v>54</v>
      </c>
    </row>
    <row r="5" ht="12.75">
      <c r="A5" s="2" t="s">
        <v>107</v>
      </c>
    </row>
    <row r="6" ht="12.75">
      <c r="A6" s="2"/>
    </row>
    <row r="7" ht="12.75">
      <c r="J7" s="48" t="s">
        <v>110</v>
      </c>
    </row>
    <row r="8" spans="10:14" s="1" customFormat="1" ht="12.75">
      <c r="J8" s="17" t="s">
        <v>106</v>
      </c>
      <c r="K8" s="12"/>
      <c r="L8" s="12"/>
      <c r="N8" s="17" t="s">
        <v>58</v>
      </c>
    </row>
    <row r="9" spans="10:14" s="1" customFormat="1" ht="12.75">
      <c r="J9" s="13" t="s">
        <v>6</v>
      </c>
      <c r="K9" s="13"/>
      <c r="L9" s="13"/>
      <c r="N9" s="13" t="s">
        <v>6</v>
      </c>
    </row>
    <row r="11" spans="2:3" ht="12.75">
      <c r="B11" s="2" t="s">
        <v>34</v>
      </c>
      <c r="C11" s="2"/>
    </row>
    <row r="12" spans="2:3" ht="12.75">
      <c r="B12" s="19"/>
      <c r="C12" s="19"/>
    </row>
    <row r="13" spans="2:14" ht="12.75">
      <c r="B13" s="19"/>
      <c r="C13" s="19" t="s">
        <v>4</v>
      </c>
      <c r="J13" s="7">
        <v>23585</v>
      </c>
      <c r="N13" s="7">
        <v>28319</v>
      </c>
    </row>
    <row r="14" spans="2:14" ht="12.75">
      <c r="B14" s="19"/>
      <c r="C14" s="19" t="s">
        <v>35</v>
      </c>
      <c r="N14" s="7"/>
    </row>
    <row r="15" spans="2:14" ht="12.75">
      <c r="B15" s="19"/>
      <c r="C15" s="19"/>
      <c r="D15" t="s">
        <v>97</v>
      </c>
      <c r="J15" s="7">
        <v>77</v>
      </c>
      <c r="N15" s="7"/>
    </row>
    <row r="16" spans="2:14" ht="12.75">
      <c r="B16" s="19"/>
      <c r="C16" s="19"/>
      <c r="D16" t="s">
        <v>88</v>
      </c>
      <c r="J16" s="7">
        <v>630</v>
      </c>
      <c r="N16" s="7">
        <v>1039</v>
      </c>
    </row>
    <row r="17" spans="2:14" ht="12.75">
      <c r="B17" s="19"/>
      <c r="C17" s="19"/>
      <c r="D17" t="s">
        <v>29</v>
      </c>
      <c r="J17" s="7">
        <v>-1664</v>
      </c>
      <c r="N17" s="7">
        <v>-1970</v>
      </c>
    </row>
    <row r="18" spans="2:14" ht="12.75">
      <c r="B18" s="19"/>
      <c r="C18" s="19"/>
      <c r="D18" t="s">
        <v>36</v>
      </c>
      <c r="J18" s="7">
        <v>0</v>
      </c>
      <c r="N18" s="7">
        <v>0</v>
      </c>
    </row>
    <row r="19" spans="2:14" ht="12.75">
      <c r="B19" s="19"/>
      <c r="C19" s="19"/>
      <c r="D19" t="s">
        <v>89</v>
      </c>
      <c r="J19" s="7">
        <v>-17</v>
      </c>
      <c r="N19" s="7">
        <v>0</v>
      </c>
    </row>
    <row r="20" spans="2:14" ht="12.75">
      <c r="B20" s="19"/>
      <c r="C20" s="19"/>
      <c r="N20" s="7"/>
    </row>
    <row r="21" spans="2:14" ht="12.75">
      <c r="B21" s="19"/>
      <c r="C21" s="2" t="s">
        <v>90</v>
      </c>
      <c r="J21" s="23">
        <f>SUM(J13:J20)</f>
        <v>22611</v>
      </c>
      <c r="N21" s="23">
        <f>SUM(N13:N20)</f>
        <v>27388</v>
      </c>
    </row>
    <row r="22" spans="2:14" ht="12.75">
      <c r="B22" s="19"/>
      <c r="C22" s="19"/>
      <c r="N22" s="7"/>
    </row>
    <row r="23" spans="2:14" ht="12.75">
      <c r="B23" s="19"/>
      <c r="C23" s="19"/>
      <c r="D23" t="s">
        <v>91</v>
      </c>
      <c r="J23" s="7">
        <v>4769</v>
      </c>
      <c r="K23" s="22"/>
      <c r="L23" s="22"/>
      <c r="N23" s="7">
        <v>10144</v>
      </c>
    </row>
    <row r="24" spans="2:14" ht="12.75">
      <c r="B24" s="2"/>
      <c r="C24" s="2"/>
      <c r="D24" t="s">
        <v>92</v>
      </c>
      <c r="J24" s="7">
        <v>-5297</v>
      </c>
      <c r="N24" s="7">
        <v>-3762</v>
      </c>
    </row>
    <row r="25" spans="2:14" ht="12.75">
      <c r="B25" s="2"/>
      <c r="C25" s="2"/>
      <c r="D25" t="s">
        <v>98</v>
      </c>
      <c r="J25" s="7">
        <v>14826</v>
      </c>
      <c r="N25" s="7">
        <v>-11504</v>
      </c>
    </row>
    <row r="26" spans="2:14" ht="12.75">
      <c r="B26" s="2"/>
      <c r="C26" s="2"/>
      <c r="N26" s="7"/>
    </row>
    <row r="27" spans="2:14" ht="12.75">
      <c r="B27" s="2"/>
      <c r="C27" s="2" t="s">
        <v>37</v>
      </c>
      <c r="J27" s="23">
        <f>SUM(J21:J26)</f>
        <v>36909</v>
      </c>
      <c r="N27" s="23">
        <f>SUM(N21:N26)</f>
        <v>22266</v>
      </c>
    </row>
    <row r="28" spans="2:14" ht="12.75">
      <c r="B28" s="2"/>
      <c r="C28" s="19"/>
      <c r="J28" s="55"/>
      <c r="N28" s="55"/>
    </row>
    <row r="29" spans="2:14" ht="12.75">
      <c r="B29" s="2"/>
      <c r="C29" s="19" t="s">
        <v>10</v>
      </c>
      <c r="J29" s="7">
        <v>-6401</v>
      </c>
      <c r="N29" s="7">
        <v>-6520</v>
      </c>
    </row>
    <row r="30" spans="2:14" ht="12.75">
      <c r="B30" s="2"/>
      <c r="C30" s="2"/>
      <c r="N30" s="7"/>
    </row>
    <row r="31" spans="2:14" ht="15.75" customHeight="1">
      <c r="B31" s="2"/>
      <c r="C31" s="2" t="s">
        <v>99</v>
      </c>
      <c r="J31" s="24">
        <f>SUM(J27:J30)</f>
        <v>30508</v>
      </c>
      <c r="N31" s="24">
        <f>SUM(N27:N30)</f>
        <v>15746</v>
      </c>
    </row>
    <row r="32" spans="2:14" ht="12.75">
      <c r="B32" s="2"/>
      <c r="C32" s="19"/>
      <c r="N32" s="7"/>
    </row>
    <row r="33" spans="2:14" ht="12.75">
      <c r="B33" s="2" t="s">
        <v>38</v>
      </c>
      <c r="C33" s="19"/>
      <c r="N33" s="7"/>
    </row>
    <row r="34" spans="2:14" ht="12.75">
      <c r="B34" s="2"/>
      <c r="C34" s="19" t="s">
        <v>93</v>
      </c>
      <c r="J34" s="7">
        <v>-45</v>
      </c>
      <c r="N34" s="7"/>
    </row>
    <row r="35" spans="2:14" ht="12.75">
      <c r="B35" s="2"/>
      <c r="C35" s="19" t="s">
        <v>12</v>
      </c>
      <c r="J35" s="7">
        <v>1664</v>
      </c>
      <c r="N35" s="7">
        <v>0</v>
      </c>
    </row>
    <row r="36" spans="2:14" ht="12.75">
      <c r="B36" s="2"/>
      <c r="N36" s="7"/>
    </row>
    <row r="37" spans="2:14" ht="12.75">
      <c r="B37" s="2"/>
      <c r="C37" s="2" t="s">
        <v>100</v>
      </c>
      <c r="J37" s="24">
        <f>SUM(J34:J36)</f>
        <v>1619</v>
      </c>
      <c r="N37" s="24">
        <f>SUM(N35:N36)</f>
        <v>0</v>
      </c>
    </row>
    <row r="38" spans="2:14" ht="12.75">
      <c r="B38" s="2"/>
      <c r="C38" s="19"/>
      <c r="N38" s="7"/>
    </row>
    <row r="39" spans="2:14" ht="12.75">
      <c r="B39" s="2" t="s">
        <v>39</v>
      </c>
      <c r="C39" s="19"/>
      <c r="N39" s="7"/>
    </row>
    <row r="40" spans="2:14" ht="12.75">
      <c r="B40" s="2"/>
      <c r="C40" s="19" t="s">
        <v>40</v>
      </c>
      <c r="J40" s="7">
        <v>-9000</v>
      </c>
      <c r="N40" s="7">
        <v>-8877</v>
      </c>
    </row>
    <row r="41" spans="2:14" ht="12.75">
      <c r="B41" s="2"/>
      <c r="C41" s="19" t="s">
        <v>94</v>
      </c>
      <c r="J41" s="7">
        <v>-1217</v>
      </c>
      <c r="N41" s="7">
        <v>-8258</v>
      </c>
    </row>
    <row r="42" spans="2:14" ht="18" customHeight="1">
      <c r="B42" s="2"/>
      <c r="C42" s="2" t="s">
        <v>41</v>
      </c>
      <c r="J42" s="24">
        <f>SUM(J39:J41)</f>
        <v>-10217</v>
      </c>
      <c r="N42" s="24">
        <f>SUM(N39:N41)</f>
        <v>-17135</v>
      </c>
    </row>
    <row r="43" spans="2:14" ht="12.75">
      <c r="B43" s="2"/>
      <c r="C43" s="19"/>
      <c r="N43" s="7"/>
    </row>
    <row r="44" spans="2:14" ht="12.75">
      <c r="B44" s="19" t="s">
        <v>101</v>
      </c>
      <c r="C44" s="19"/>
      <c r="J44" s="7">
        <f>J31+J37+J42</f>
        <v>21910</v>
      </c>
      <c r="N44" s="7">
        <f>N31+N37+N42</f>
        <v>-1389</v>
      </c>
    </row>
    <row r="45" spans="1:14" ht="12.75">
      <c r="A45" s="19"/>
      <c r="B45" s="19" t="s">
        <v>102</v>
      </c>
      <c r="C45" s="19"/>
      <c r="J45" s="7">
        <v>0</v>
      </c>
      <c r="N45" s="7"/>
    </row>
    <row r="46" spans="1:14" ht="12.75">
      <c r="A46" s="19"/>
      <c r="B46" s="19" t="s">
        <v>111</v>
      </c>
      <c r="C46" s="19"/>
      <c r="J46" s="7">
        <v>167107</v>
      </c>
      <c r="N46" s="7"/>
    </row>
    <row r="47" spans="1:14" ht="12.75">
      <c r="A47" s="19"/>
      <c r="B47" s="19"/>
      <c r="C47" s="19"/>
      <c r="N47" s="7"/>
    </row>
    <row r="48" spans="1:14" ht="19.5" customHeight="1" thickBot="1">
      <c r="A48" s="19"/>
      <c r="B48" s="2" t="s">
        <v>112</v>
      </c>
      <c r="C48" s="2"/>
      <c r="J48" s="8">
        <f>SUM(J44:J47)</f>
        <v>189017</v>
      </c>
      <c r="N48" s="7"/>
    </row>
    <row r="49" spans="3:14" ht="17.25" customHeight="1" thickBot="1" thickTop="1">
      <c r="C49" s="2"/>
      <c r="J49" s="9"/>
      <c r="N49" s="8" t="e">
        <f>N44+#REF!+#REF!</f>
        <v>#REF!</v>
      </c>
    </row>
    <row r="50" spans="2:14" ht="13.5" thickTop="1">
      <c r="B50" s="2"/>
      <c r="C50" s="2"/>
      <c r="N50" s="7"/>
    </row>
    <row r="54" ht="9" customHeight="1"/>
  </sheetData>
  <printOptions horizontalCentered="1"/>
  <pageMargins left="0.75" right="0.75" top="0.75" bottom="0.5" header="0.5" footer="0.5"/>
  <pageSetup fitToHeight="1" fitToWidth="1"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sheetPr codeName="Sheet7">
    <pageSetUpPr fitToPage="1"/>
  </sheetPr>
  <dimension ref="A1:P42"/>
  <sheetViews>
    <sheetView workbookViewId="0" topLeftCell="A1">
      <selection activeCell="A1" sqref="A1"/>
    </sheetView>
  </sheetViews>
  <sheetFormatPr defaultColWidth="9.140625" defaultRowHeight="12.75"/>
  <cols>
    <col min="1" max="2" width="3.7109375" style="0" customWidth="1"/>
    <col min="6" max="6" width="10.7109375" style="0" customWidth="1"/>
    <col min="7" max="7" width="3.7109375" style="7" customWidth="1"/>
    <col min="8" max="8" width="10.7109375" style="7" customWidth="1"/>
    <col min="9" max="9" width="12.7109375" style="7" customWidth="1"/>
    <col min="10" max="10" width="10.7109375" style="7" customWidth="1"/>
    <col min="11" max="11" width="2.57421875" style="0" customWidth="1"/>
    <col min="12" max="12" width="13.00390625" style="0" customWidth="1"/>
    <col min="13" max="13" width="2.7109375" style="0" customWidth="1"/>
    <col min="14" max="14" width="10.7109375" style="0" customWidth="1"/>
  </cols>
  <sheetData>
    <row r="1" ht="12.75">
      <c r="A1" s="2" t="s">
        <v>13</v>
      </c>
    </row>
    <row r="2" ht="12.75">
      <c r="A2" s="2" t="s">
        <v>14</v>
      </c>
    </row>
    <row r="4" ht="12.75">
      <c r="A4" s="2" t="s">
        <v>53</v>
      </c>
    </row>
    <row r="5" ht="12.75">
      <c r="A5" s="2" t="s">
        <v>107</v>
      </c>
    </row>
    <row r="8" spans="6:14" ht="12.75">
      <c r="F8" s="57" t="s">
        <v>81</v>
      </c>
      <c r="G8" s="57"/>
      <c r="H8" s="57"/>
      <c r="I8" s="57"/>
      <c r="J8" s="57"/>
      <c r="K8" s="57"/>
      <c r="L8" s="57"/>
      <c r="M8" s="57"/>
      <c r="N8" s="57"/>
    </row>
    <row r="9" spans="6:12" ht="12.75">
      <c r="F9" s="56" t="s">
        <v>79</v>
      </c>
      <c r="G9" s="56"/>
      <c r="H9" s="56"/>
      <c r="I9" s="56"/>
      <c r="J9" s="56"/>
      <c r="L9" s="1" t="s">
        <v>80</v>
      </c>
    </row>
    <row r="10" spans="7:13" ht="12.75">
      <c r="G10" s="14"/>
      <c r="H10" s="15"/>
      <c r="K10" s="14"/>
      <c r="L10" s="15"/>
      <c r="M10" s="7"/>
    </row>
    <row r="11" spans="6:14" s="3" customFormat="1" ht="12.75">
      <c r="F11" s="3" t="s">
        <v>42</v>
      </c>
      <c r="G11" s="27"/>
      <c r="H11" s="15" t="s">
        <v>42</v>
      </c>
      <c r="I11" s="15" t="s">
        <v>43</v>
      </c>
      <c r="J11" s="15" t="s">
        <v>7</v>
      </c>
      <c r="K11" s="27"/>
      <c r="L11" s="15" t="s">
        <v>44</v>
      </c>
      <c r="M11" s="27"/>
      <c r="N11" s="3" t="s">
        <v>45</v>
      </c>
    </row>
    <row r="12" spans="6:13" s="3" customFormat="1" ht="12.75">
      <c r="F12" s="3" t="s">
        <v>43</v>
      </c>
      <c r="G12" s="27"/>
      <c r="H12" s="15" t="s">
        <v>46</v>
      </c>
      <c r="I12" s="15" t="s">
        <v>47</v>
      </c>
      <c r="J12" s="15" t="s">
        <v>8</v>
      </c>
      <c r="K12" s="27"/>
      <c r="L12" s="15" t="s">
        <v>48</v>
      </c>
      <c r="M12" s="27"/>
    </row>
    <row r="13" spans="7:13" s="3" customFormat="1" ht="12.75">
      <c r="G13" s="28"/>
      <c r="H13" s="10"/>
      <c r="I13" s="15" t="s">
        <v>49</v>
      </c>
      <c r="J13" s="15" t="s">
        <v>50</v>
      </c>
      <c r="K13" s="28"/>
      <c r="L13" s="10"/>
      <c r="M13" s="27"/>
    </row>
    <row r="14" spans="6:14" s="1" customFormat="1" ht="12.75">
      <c r="F14" s="13" t="s">
        <v>6</v>
      </c>
      <c r="G14" s="29"/>
      <c r="H14" s="13" t="s">
        <v>6</v>
      </c>
      <c r="I14" s="13" t="s">
        <v>6</v>
      </c>
      <c r="J14" s="13" t="s">
        <v>6</v>
      </c>
      <c r="K14" s="29"/>
      <c r="L14" s="13" t="s">
        <v>6</v>
      </c>
      <c r="M14" s="28"/>
      <c r="N14" s="13" t="s">
        <v>6</v>
      </c>
    </row>
    <row r="15" spans="6:14" s="1" customFormat="1" ht="12.75">
      <c r="F15" s="30"/>
      <c r="G15" s="30"/>
      <c r="H15" s="31"/>
      <c r="I15" s="28"/>
      <c r="J15" s="28"/>
      <c r="K15" s="30"/>
      <c r="L15" s="31"/>
      <c r="M15" s="28"/>
      <c r="N15" s="30"/>
    </row>
    <row r="16" spans="2:14" s="1" customFormat="1" ht="12.75">
      <c r="B16" s="32" t="s">
        <v>115</v>
      </c>
      <c r="F16" s="28">
        <v>164386</v>
      </c>
      <c r="H16" s="31">
        <v>685</v>
      </c>
      <c r="I16" s="28">
        <v>1365</v>
      </c>
      <c r="J16" s="28">
        <v>72</v>
      </c>
      <c r="L16" s="31">
        <v>32487</v>
      </c>
      <c r="N16" s="47">
        <f>SUM(F16:M16)</f>
        <v>198995</v>
      </c>
    </row>
    <row r="17" spans="6:14" s="1" customFormat="1" ht="12.75">
      <c r="F17" s="28"/>
      <c r="G17" s="28"/>
      <c r="H17" s="31"/>
      <c r="I17" s="28"/>
      <c r="J17" s="28"/>
      <c r="K17" s="28"/>
      <c r="L17" s="31"/>
      <c r="M17" s="28"/>
      <c r="N17" s="28"/>
    </row>
    <row r="18" spans="2:14" s="1" customFormat="1" ht="12.75">
      <c r="B18"/>
      <c r="C18" t="s">
        <v>82</v>
      </c>
      <c r="D18"/>
      <c r="E18"/>
      <c r="F18" s="34"/>
      <c r="G18" s="33"/>
      <c r="H18" s="35"/>
      <c r="I18" s="33"/>
      <c r="J18" s="33"/>
      <c r="K18" s="33"/>
      <c r="L18" s="35"/>
      <c r="M18" s="33"/>
      <c r="N18" s="36"/>
    </row>
    <row r="19" spans="2:14" s="1" customFormat="1" ht="12.75">
      <c r="B19"/>
      <c r="C19" t="s">
        <v>83</v>
      </c>
      <c r="D19"/>
      <c r="E19"/>
      <c r="F19" s="37">
        <v>0</v>
      </c>
      <c r="G19" s="38"/>
      <c r="H19" s="39">
        <v>0</v>
      </c>
      <c r="I19" s="38">
        <v>0</v>
      </c>
      <c r="J19" s="38">
        <v>89</v>
      </c>
      <c r="K19" s="38"/>
      <c r="L19" s="39">
        <v>0</v>
      </c>
      <c r="M19" s="38"/>
      <c r="N19" s="40">
        <f>SUM(F19:L19)</f>
        <v>89</v>
      </c>
    </row>
    <row r="20" spans="2:14" s="1" customFormat="1" ht="12.75">
      <c r="B20"/>
      <c r="C20" t="s">
        <v>96</v>
      </c>
      <c r="D20"/>
      <c r="E20"/>
      <c r="F20" s="37">
        <v>0</v>
      </c>
      <c r="G20" s="38"/>
      <c r="H20" s="39">
        <v>0</v>
      </c>
      <c r="I20" s="38">
        <v>0</v>
      </c>
      <c r="J20" s="38">
        <v>0</v>
      </c>
      <c r="K20" s="38"/>
      <c r="L20" s="39">
        <v>80565</v>
      </c>
      <c r="M20" s="38"/>
      <c r="N20" s="40">
        <f>SUM(F20:M20)</f>
        <v>80565</v>
      </c>
    </row>
    <row r="21" spans="2:14" s="1" customFormat="1" ht="12.75">
      <c r="B21"/>
      <c r="C21"/>
      <c r="D21"/>
      <c r="E21"/>
      <c r="F21" s="41"/>
      <c r="G21" s="42"/>
      <c r="H21" s="43"/>
      <c r="I21" s="42"/>
      <c r="J21" s="42"/>
      <c r="K21" s="42"/>
      <c r="L21" s="43"/>
      <c r="M21" s="42"/>
      <c r="N21" s="44"/>
    </row>
    <row r="22" spans="2:14" s="1" customFormat="1" ht="12.75">
      <c r="B22"/>
      <c r="C22" t="s">
        <v>84</v>
      </c>
      <c r="D22"/>
      <c r="E22"/>
      <c r="F22" s="30"/>
      <c r="G22" s="30"/>
      <c r="H22" s="31"/>
      <c r="I22" s="28"/>
      <c r="J22" s="28"/>
      <c r="K22" s="30"/>
      <c r="L22" s="31"/>
      <c r="M22" s="28"/>
      <c r="N22" s="30"/>
    </row>
    <row r="23" spans="2:14" s="1" customFormat="1" ht="12.75">
      <c r="B23"/>
      <c r="C23" t="s">
        <v>85</v>
      </c>
      <c r="D23"/>
      <c r="E23"/>
      <c r="F23" s="45">
        <f>SUM(F18:F21)</f>
        <v>0</v>
      </c>
      <c r="G23" s="30"/>
      <c r="H23" s="45">
        <f>SUM(H18:H21)</f>
        <v>0</v>
      </c>
      <c r="I23" s="45">
        <f>SUM(I18:I21)</f>
        <v>0</v>
      </c>
      <c r="J23" s="45">
        <f>SUM(J18:J21)</f>
        <v>89</v>
      </c>
      <c r="K23" s="30"/>
      <c r="L23" s="45">
        <f>SUM(L18:L21)</f>
        <v>80565</v>
      </c>
      <c r="M23" s="28"/>
      <c r="N23" s="28">
        <f>SUM(F23:M23)</f>
        <v>80654</v>
      </c>
    </row>
    <row r="24" spans="2:14" s="1" customFormat="1" ht="12.75">
      <c r="B24"/>
      <c r="C24"/>
      <c r="D24"/>
      <c r="E24"/>
      <c r="F24" s="30"/>
      <c r="G24" s="30"/>
      <c r="H24" s="31"/>
      <c r="I24" s="28"/>
      <c r="J24" s="28"/>
      <c r="K24" s="30"/>
      <c r="L24" s="31"/>
      <c r="M24" s="28"/>
      <c r="N24" s="30"/>
    </row>
    <row r="25" spans="2:14" s="1" customFormat="1" ht="12.75">
      <c r="B25"/>
      <c r="C25" t="s">
        <v>86</v>
      </c>
      <c r="D25"/>
      <c r="E25"/>
      <c r="F25" s="45">
        <f>SUM(F21:F24)</f>
        <v>0</v>
      </c>
      <c r="G25" s="30"/>
      <c r="H25" s="31">
        <v>0</v>
      </c>
      <c r="I25" s="28">
        <v>0</v>
      </c>
      <c r="J25" s="28">
        <v>0</v>
      </c>
      <c r="K25" s="30"/>
      <c r="L25" s="31">
        <v>-75617</v>
      </c>
      <c r="M25" s="28"/>
      <c r="N25" s="28">
        <f>SUM(F25:M25)</f>
        <v>-75617</v>
      </c>
    </row>
    <row r="26" spans="2:14" s="1" customFormat="1" ht="12.75">
      <c r="B26"/>
      <c r="C26"/>
      <c r="D26"/>
      <c r="E26"/>
      <c r="F26" s="30"/>
      <c r="G26" s="30"/>
      <c r="H26" s="31"/>
      <c r="I26" s="28"/>
      <c r="J26" s="28"/>
      <c r="K26" s="30"/>
      <c r="L26" s="31"/>
      <c r="M26" s="28"/>
      <c r="N26" s="30"/>
    </row>
    <row r="27" spans="2:14" s="1" customFormat="1" ht="13.5" thickBot="1">
      <c r="B27" s="32" t="s">
        <v>116</v>
      </c>
      <c r="C27"/>
      <c r="D27"/>
      <c r="E27"/>
      <c r="F27" s="46">
        <f>F16+F23+F25</f>
        <v>164386</v>
      </c>
      <c r="G27" s="46"/>
      <c r="H27" s="46">
        <f>H16+H23+H25</f>
        <v>685</v>
      </c>
      <c r="I27" s="46">
        <f>I16+I23+I25</f>
        <v>1365</v>
      </c>
      <c r="J27" s="46">
        <f>J16+J23+J25</f>
        <v>161</v>
      </c>
      <c r="K27" s="46"/>
      <c r="L27" s="46">
        <f>L16+L23+L25</f>
        <v>37435</v>
      </c>
      <c r="M27" s="46"/>
      <c r="N27" s="46">
        <f>N16+N23+N25</f>
        <v>204032</v>
      </c>
    </row>
    <row r="28" spans="6:14" s="1" customFormat="1" ht="13.5" thickTop="1">
      <c r="F28" s="30"/>
      <c r="G28" s="30"/>
      <c r="H28" s="31"/>
      <c r="I28" s="28"/>
      <c r="J28" s="28"/>
      <c r="K28" s="30"/>
      <c r="L28" s="31"/>
      <c r="M28" s="28"/>
      <c r="N28" s="30"/>
    </row>
    <row r="29" spans="6:14" s="1" customFormat="1" ht="12.75">
      <c r="F29" s="30"/>
      <c r="G29" s="30"/>
      <c r="H29" s="31"/>
      <c r="I29" s="28"/>
      <c r="J29" s="28"/>
      <c r="K29" s="30"/>
      <c r="L29" s="31"/>
      <c r="M29" s="28"/>
      <c r="N29" s="30"/>
    </row>
    <row r="30" spans="2:15" s="1" customFormat="1" ht="12.75">
      <c r="B30" s="32" t="s">
        <v>108</v>
      </c>
      <c r="F30" s="28">
        <v>164386</v>
      </c>
      <c r="H30" s="31">
        <v>685</v>
      </c>
      <c r="I30" s="28">
        <v>1365</v>
      </c>
      <c r="J30" s="28">
        <v>161</v>
      </c>
      <c r="L30" s="31">
        <v>37435</v>
      </c>
      <c r="N30" s="47">
        <f>SUM(F30:M30)</f>
        <v>204032</v>
      </c>
      <c r="O30" s="50"/>
    </row>
    <row r="31" spans="6:14" s="1" customFormat="1" ht="12.75">
      <c r="F31" s="28"/>
      <c r="G31" s="28"/>
      <c r="H31" s="31"/>
      <c r="I31" s="28"/>
      <c r="J31" s="28"/>
      <c r="K31" s="28"/>
      <c r="L31" s="31"/>
      <c r="M31" s="28"/>
      <c r="N31" s="28"/>
    </row>
    <row r="32" spans="3:14" ht="12.75">
      <c r="C32" t="s">
        <v>82</v>
      </c>
      <c r="F32" s="34"/>
      <c r="G32" s="33"/>
      <c r="H32" s="35"/>
      <c r="I32" s="33"/>
      <c r="J32" s="33"/>
      <c r="K32" s="33"/>
      <c r="L32" s="35"/>
      <c r="M32" s="33"/>
      <c r="N32" s="36"/>
    </row>
    <row r="33" spans="3:14" ht="12.75">
      <c r="C33" t="s">
        <v>83</v>
      </c>
      <c r="F33" s="37">
        <v>0</v>
      </c>
      <c r="G33" s="38"/>
      <c r="H33" s="39">
        <v>0</v>
      </c>
      <c r="I33" s="38">
        <v>0</v>
      </c>
      <c r="J33" s="38">
        <v>-17</v>
      </c>
      <c r="K33" s="38"/>
      <c r="L33" s="39">
        <v>0</v>
      </c>
      <c r="M33" s="38"/>
      <c r="N33" s="40">
        <f>SUM(F33:L33)</f>
        <v>-17</v>
      </c>
    </row>
    <row r="34" spans="3:14" ht="12.75">
      <c r="C34" t="s">
        <v>96</v>
      </c>
      <c r="F34" s="37">
        <v>0</v>
      </c>
      <c r="G34" s="38"/>
      <c r="H34" s="39">
        <v>0</v>
      </c>
      <c r="I34" s="38">
        <v>0</v>
      </c>
      <c r="J34" s="38">
        <v>0</v>
      </c>
      <c r="K34" s="38"/>
      <c r="L34" s="39">
        <v>16904</v>
      </c>
      <c r="M34" s="38"/>
      <c r="N34" s="40">
        <f>SUM(F34:M34)</f>
        <v>16904</v>
      </c>
    </row>
    <row r="35" spans="6:14" ht="12.75">
      <c r="F35" s="41"/>
      <c r="G35" s="42"/>
      <c r="H35" s="43"/>
      <c r="I35" s="42"/>
      <c r="J35" s="42"/>
      <c r="K35" s="42"/>
      <c r="L35" s="43"/>
      <c r="M35" s="42"/>
      <c r="N35" s="44"/>
    </row>
    <row r="36" spans="3:14" ht="12.75">
      <c r="C36" t="s">
        <v>84</v>
      </c>
      <c r="F36" s="30"/>
      <c r="G36" s="30"/>
      <c r="H36" s="31"/>
      <c r="I36" s="28"/>
      <c r="J36" s="28"/>
      <c r="K36" s="30"/>
      <c r="L36" s="31"/>
      <c r="M36" s="28"/>
      <c r="N36" s="30"/>
    </row>
    <row r="37" spans="3:14" ht="12.75">
      <c r="C37" t="s">
        <v>85</v>
      </c>
      <c r="F37" s="45">
        <f>SUM(F32:F35)</f>
        <v>0</v>
      </c>
      <c r="G37" s="30"/>
      <c r="H37" s="45">
        <f>SUM(H32:H35)</f>
        <v>0</v>
      </c>
      <c r="I37" s="45">
        <f>SUM(I32:I35)</f>
        <v>0</v>
      </c>
      <c r="J37" s="45">
        <f>SUM(J32:J35)</f>
        <v>-17</v>
      </c>
      <c r="K37" s="30"/>
      <c r="L37" s="45">
        <f>SUM(L32:L35)</f>
        <v>16904</v>
      </c>
      <c r="M37" s="28"/>
      <c r="N37" s="28">
        <f>SUM(F37:M37)</f>
        <v>16887</v>
      </c>
    </row>
    <row r="38" spans="6:14" ht="12.75">
      <c r="F38" s="30"/>
      <c r="G38" s="30"/>
      <c r="H38" s="31"/>
      <c r="I38" s="28"/>
      <c r="J38" s="28"/>
      <c r="K38" s="30"/>
      <c r="L38" s="31"/>
      <c r="M38" s="28"/>
      <c r="N38" s="30"/>
    </row>
    <row r="39" spans="3:14" ht="12.75">
      <c r="C39" t="s">
        <v>86</v>
      </c>
      <c r="F39" s="45">
        <f>SUM(F35:F38)</f>
        <v>0</v>
      </c>
      <c r="G39" s="30"/>
      <c r="H39" s="31">
        <v>0</v>
      </c>
      <c r="I39" s="28">
        <v>0</v>
      </c>
      <c r="J39" s="28">
        <v>0</v>
      </c>
      <c r="K39" s="30"/>
      <c r="L39" s="31">
        <v>-9000</v>
      </c>
      <c r="M39" s="28"/>
      <c r="N39" s="28">
        <f>SUM(F39:M39)</f>
        <v>-9000</v>
      </c>
    </row>
    <row r="40" spans="6:14" ht="12.75">
      <c r="F40" s="30"/>
      <c r="G40" s="30"/>
      <c r="H40" s="31"/>
      <c r="I40" s="28"/>
      <c r="J40" s="28"/>
      <c r="K40" s="30"/>
      <c r="L40" s="31"/>
      <c r="M40" s="28"/>
      <c r="N40" s="30"/>
    </row>
    <row r="41" spans="2:16" ht="13.5" thickBot="1">
      <c r="B41" s="32" t="s">
        <v>109</v>
      </c>
      <c r="F41" s="46">
        <f>F30+F37+F39</f>
        <v>164386</v>
      </c>
      <c r="G41" s="46"/>
      <c r="H41" s="46">
        <f aca="true" t="shared" si="0" ref="H41:N41">H30+H37+H39</f>
        <v>685</v>
      </c>
      <c r="I41" s="46">
        <f t="shared" si="0"/>
        <v>1365</v>
      </c>
      <c r="J41" s="46">
        <f t="shared" si="0"/>
        <v>144</v>
      </c>
      <c r="K41" s="46"/>
      <c r="L41" s="46">
        <f t="shared" si="0"/>
        <v>45339</v>
      </c>
      <c r="M41" s="46"/>
      <c r="N41" s="46">
        <f t="shared" si="0"/>
        <v>211919</v>
      </c>
      <c r="P41" s="6"/>
    </row>
    <row r="42" spans="7:13" ht="13.5" thickTop="1">
      <c r="G42" s="1"/>
      <c r="H42" s="11"/>
      <c r="I42" s="16"/>
      <c r="J42" s="12"/>
      <c r="K42" s="1"/>
      <c r="L42" s="11"/>
      <c r="M42" s="16"/>
    </row>
    <row r="47" ht="9" customHeight="1"/>
  </sheetData>
  <mergeCells count="2">
    <mergeCell ref="F9:J9"/>
    <mergeCell ref="F8:N8"/>
  </mergeCells>
  <printOptions horizontalCentered="1"/>
  <pageMargins left="0.75" right="0.75" top="0.75" bottom="0.5" header="0.5" footer="0.5"/>
  <pageSetup fitToHeight="1" fitToWidth="1"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Amway (Malaysia)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Amway (Malaysia) Sdn Bhd</dc:creator>
  <cp:keywords/>
  <dc:description/>
  <cp:lastModifiedBy>cms</cp:lastModifiedBy>
  <cp:lastPrinted>2007-05-03T10:49:49Z</cp:lastPrinted>
  <dcterms:created xsi:type="dcterms:W3CDTF">2003-07-08T10:45:44Z</dcterms:created>
  <dcterms:modified xsi:type="dcterms:W3CDTF">2007-05-03T10:52:27Z</dcterms:modified>
  <cp:category/>
  <cp:version/>
  <cp:contentType/>
  <cp:contentStatus/>
</cp:coreProperties>
</file>